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中野慧\Desktop\Temporary\Tochigi 栃木県\"/>
    </mc:Choice>
  </mc:AlternateContent>
  <xr:revisionPtr revIDLastSave="0" documentId="13_ncr:1_{4B26D7B4-26D3-4EB6-A4A3-A6240B2E83F3}" xr6:coauthVersionLast="47" xr6:coauthVersionMax="47" xr10:uidLastSave="{00000000-0000-0000-0000-000000000000}"/>
  <bookViews>
    <workbookView xWindow="28680" yWindow="-120" windowWidth="29040" windowHeight="16440" xr2:uid="{00000000-000D-0000-FFFF-FFFF00000000}"/>
  </bookViews>
  <sheets>
    <sheet name="中長期計画" sheetId="15" r:id="rId1"/>
  </sheets>
  <definedNames>
    <definedName name="_xlnm.Print_Area" localSheetId="0">中長期計画!$B$1:$G$27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5" l="1"/>
  <c r="F12" i="15"/>
  <c r="E12" i="15"/>
  <c r="D12" i="15"/>
  <c r="G11" i="15"/>
  <c r="F11" i="15"/>
  <c r="E11" i="15"/>
  <c r="D11" i="15"/>
  <c r="G10" i="15"/>
  <c r="F10" i="15"/>
  <c r="E10" i="15"/>
  <c r="D10" i="15"/>
  <c r="G9" i="15"/>
  <c r="F9" i="15"/>
  <c r="E9" i="15"/>
  <c r="D9" i="15"/>
  <c r="G8" i="15"/>
  <c r="F8" i="15"/>
  <c r="E8" i="15"/>
  <c r="D8" i="15"/>
  <c r="G7" i="15"/>
  <c r="F7" i="15"/>
  <c r="E7" i="15"/>
  <c r="D7" i="15"/>
  <c r="G6" i="15"/>
  <c r="F6" i="15"/>
  <c r="E6" i="15"/>
  <c r="D6" i="15"/>
  <c r="C12" i="15"/>
  <c r="C11" i="15"/>
  <c r="C10" i="15"/>
  <c r="C9" i="15"/>
  <c r="C8" i="15"/>
  <c r="C6" i="15"/>
  <c r="C7" i="15"/>
  <c r="C24" i="15"/>
  <c r="G24" i="15"/>
  <c r="F24" i="15"/>
  <c r="E24" i="15"/>
  <c r="D24" i="15"/>
  <c r="G5" i="15"/>
  <c r="G13" i="15" s="1"/>
  <c r="F5" i="15"/>
  <c r="F13" i="15" s="1"/>
  <c r="E5" i="15"/>
  <c r="E13" i="15" s="1"/>
  <c r="D5" i="15"/>
  <c r="D13" i="15" s="1"/>
  <c r="C5" i="15"/>
  <c r="C13" i="15" s="1"/>
  <c r="D2" i="15"/>
  <c r="E2" i="15" s="1"/>
  <c r="F2" i="15" s="1"/>
  <c r="G2" i="15" s="1"/>
  <c r="C14" i="15" l="1"/>
  <c r="C25" i="15" s="1"/>
  <c r="G14" i="15"/>
  <c r="D14" i="15"/>
  <c r="D25" i="15" s="1"/>
  <c r="F14" i="15"/>
  <c r="F25" i="15" s="1"/>
  <c r="E14" i="15"/>
  <c r="E25" i="15" s="1"/>
  <c r="G25" i="15" l="1"/>
  <c r="G27" i="15" s="1"/>
  <c r="F27" i="15"/>
  <c r="E27" i="15"/>
  <c r="D27" i="15"/>
  <c r="C27" i="15" l="1"/>
</calcChain>
</file>

<file path=xl/sharedStrings.xml><?xml version="1.0" encoding="utf-8"?>
<sst xmlns="http://schemas.openxmlformats.org/spreadsheetml/2006/main" count="26" uniqueCount="26">
  <si>
    <t>諸材料費</t>
    <rPh sb="0" eb="1">
      <t>ショ</t>
    </rPh>
    <rPh sb="1" eb="3">
      <t>ザイリョウ</t>
    </rPh>
    <rPh sb="3" eb="4">
      <t>ヒ</t>
    </rPh>
    <phoneticPr fontId="2"/>
  </si>
  <si>
    <t>肥料費</t>
    <rPh sb="0" eb="2">
      <t>ヒリョウ</t>
    </rPh>
    <rPh sb="2" eb="3">
      <t>ヒ</t>
    </rPh>
    <phoneticPr fontId="2"/>
  </si>
  <si>
    <t>農薬衛生費</t>
    <rPh sb="0" eb="2">
      <t>ノウヤク</t>
    </rPh>
    <rPh sb="2" eb="5">
      <t>エイセイヒ</t>
    </rPh>
    <phoneticPr fontId="2"/>
  </si>
  <si>
    <t>修繕費</t>
    <rPh sb="0" eb="3">
      <t>シュウゼンヒ</t>
    </rPh>
    <phoneticPr fontId="2"/>
  </si>
  <si>
    <t>動力光熱費</t>
    <rPh sb="0" eb="2">
      <t>ドウリョク</t>
    </rPh>
    <rPh sb="2" eb="5">
      <t>コウネツヒ</t>
    </rPh>
    <phoneticPr fontId="2"/>
  </si>
  <si>
    <t>減価償却費</t>
    <rPh sb="0" eb="2">
      <t>ゲンカ</t>
    </rPh>
    <rPh sb="2" eb="4">
      <t>ショウキャク</t>
    </rPh>
    <rPh sb="4" eb="5">
      <t>ヒ</t>
    </rPh>
    <phoneticPr fontId="2"/>
  </si>
  <si>
    <t>地代賃借料</t>
    <rPh sb="0" eb="2">
      <t>チダイ</t>
    </rPh>
    <rPh sb="2" eb="5">
      <t>チンシャクリョウ</t>
    </rPh>
    <phoneticPr fontId="2"/>
  </si>
  <si>
    <t>租税公課</t>
    <rPh sb="0" eb="4">
      <t>ソゼイコウカ</t>
    </rPh>
    <phoneticPr fontId="2"/>
  </si>
  <si>
    <t>種苗費</t>
    <rPh sb="0" eb="3">
      <t>シュビョウヒ</t>
    </rPh>
    <phoneticPr fontId="2"/>
  </si>
  <si>
    <t>農具費</t>
    <rPh sb="0" eb="2">
      <t>ノウグ</t>
    </rPh>
    <rPh sb="2" eb="3">
      <t>ヒ</t>
    </rPh>
    <phoneticPr fontId="2"/>
  </si>
  <si>
    <t>作業用衣料費</t>
    <rPh sb="0" eb="6">
      <t>サギョウヨウイリョウヒ</t>
    </rPh>
    <phoneticPr fontId="2"/>
  </si>
  <si>
    <t>農業共済掛金</t>
    <rPh sb="0" eb="2">
      <t>ノウギョウ</t>
    </rPh>
    <rPh sb="2" eb="4">
      <t>キョウサイ</t>
    </rPh>
    <rPh sb="4" eb="6">
      <t>カケキン</t>
    </rPh>
    <phoneticPr fontId="2"/>
  </si>
  <si>
    <t>土地改良費</t>
    <rPh sb="0" eb="5">
      <t>トチカイリョウヒ</t>
    </rPh>
    <phoneticPr fontId="2"/>
  </si>
  <si>
    <t>雑費</t>
    <rPh sb="0" eb="2">
      <t>ザッピ</t>
    </rPh>
    <phoneticPr fontId="2"/>
  </si>
  <si>
    <t>売上</t>
    <rPh sb="0" eb="2">
      <t>ウリアゲ</t>
    </rPh>
    <phoneticPr fontId="2"/>
  </si>
  <si>
    <t>変動費合計</t>
    <rPh sb="0" eb="2">
      <t>ヘンドウ</t>
    </rPh>
    <rPh sb="2" eb="3">
      <t>ヒ</t>
    </rPh>
    <rPh sb="3" eb="5">
      <t>ゴウケイ</t>
    </rPh>
    <phoneticPr fontId="2"/>
  </si>
  <si>
    <t>その他経費合計</t>
    <rPh sb="2" eb="3">
      <t>タ</t>
    </rPh>
    <rPh sb="3" eb="5">
      <t>ケイヒ</t>
    </rPh>
    <rPh sb="5" eb="7">
      <t>ゴウケイ</t>
    </rPh>
    <phoneticPr fontId="2"/>
  </si>
  <si>
    <t>所得</t>
    <rPh sb="0" eb="2">
      <t>ショトク</t>
    </rPh>
    <phoneticPr fontId="2"/>
  </si>
  <si>
    <t>面積[反]</t>
    <rPh sb="0" eb="2">
      <t>メンセキ</t>
    </rPh>
    <rPh sb="3" eb="4">
      <t>タン</t>
    </rPh>
    <phoneticPr fontId="2"/>
  </si>
  <si>
    <t>面積あたり売上[千円/反]</t>
    <rPh sb="0" eb="2">
      <t>メンセキ</t>
    </rPh>
    <rPh sb="5" eb="7">
      <t>ウリアゲ</t>
    </rPh>
    <rPh sb="8" eb="10">
      <t>センエン</t>
    </rPh>
    <rPh sb="11" eb="12">
      <t>タン</t>
    </rPh>
    <phoneticPr fontId="2"/>
  </si>
  <si>
    <t>荷造運賃手数料</t>
    <rPh sb="0" eb="2">
      <t>ニヅク</t>
    </rPh>
    <rPh sb="2" eb="4">
      <t>ウンチン</t>
    </rPh>
    <rPh sb="4" eb="7">
      <t>テスウリョウ</t>
    </rPh>
    <phoneticPr fontId="2"/>
  </si>
  <si>
    <t>中長期計画</t>
    <rPh sb="0" eb="5">
      <t>チュウチョウキケイカク</t>
    </rPh>
    <phoneticPr fontId="2"/>
  </si>
  <si>
    <t>雑収入</t>
    <rPh sb="0" eb="3">
      <t>ザツシュウニュウ</t>
    </rPh>
    <phoneticPr fontId="2"/>
  </si>
  <si>
    <t>雇人費</t>
    <rPh sb="0" eb="3">
      <t>ヤトイニンピ</t>
    </rPh>
    <phoneticPr fontId="2"/>
  </si>
  <si>
    <t>専従者給与</t>
    <rPh sb="0" eb="5">
      <t>センジュウシャキュウヨ</t>
    </rPh>
    <phoneticPr fontId="2"/>
  </si>
  <si>
    <t>売上-経費</t>
    <rPh sb="0" eb="2">
      <t>ウリアゲ</t>
    </rPh>
    <rPh sb="3" eb="5">
      <t>ケイヒ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</si>
</sst>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.0;[Red]\-#,##0.0"/>
    <numFmt numFmtId="177" formatCode="0&quot;年&quot;"/>
  </numFmts>
  <fonts count="6">
    <font>
      <sz val="11"/>
      <color theme="1"/>
      <name val="Yu Gothic"/>
      <family val="2"/>
      <scheme val="minor"/>
    </font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0"/>
      <color theme="1"/>
      <name val="Yu Gothic"/>
      <family val="3"/>
      <charset val="128"/>
      <scheme val="minor"/>
    </font>
    <font>
      <b/>
      <sz val="11"/>
      <color theme="1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9">
    <xf numFmtId="0" fontId="0" fillId="0" borderId="0" xfId="0"/>
    <xf numFmtId="0" fontId="3" fillId="0" borderId="0" xfId="0" applyFont="1"/>
    <xf numFmtId="0" fontId="5" fillId="0" borderId="0" xfId="0" applyFont="1"/>
    <xf numFmtId="0" fontId="5" fillId="0" borderId="17" xfId="0" applyFont="1" applyBorder="1"/>
    <xf numFmtId="0" fontId="5" fillId="0" borderId="10" xfId="0" applyFont="1" applyBorder="1"/>
    <xf numFmtId="0" fontId="4" fillId="2" borderId="12" xfId="0" applyFont="1" applyFill="1" applyBorder="1"/>
    <xf numFmtId="38" fontId="4" fillId="2" borderId="7" xfId="1" applyFont="1" applyFill="1" applyBorder="1" applyAlignment="1"/>
    <xf numFmtId="38" fontId="4" fillId="2" borderId="8" xfId="1" applyFont="1" applyFill="1" applyBorder="1" applyAlignment="1"/>
    <xf numFmtId="38" fontId="4" fillId="2" borderId="9" xfId="1" applyFont="1" applyFill="1" applyBorder="1" applyAlignment="1"/>
    <xf numFmtId="0" fontId="5" fillId="0" borderId="13" xfId="0" applyFont="1" applyBorder="1"/>
    <xf numFmtId="38" fontId="5" fillId="0" borderId="14" xfId="1" applyFont="1" applyBorder="1" applyAlignment="1"/>
    <xf numFmtId="38" fontId="5" fillId="0" borderId="15" xfId="1" applyFont="1" applyBorder="1" applyAlignment="1"/>
    <xf numFmtId="38" fontId="5" fillId="0" borderId="16" xfId="1" applyFont="1" applyBorder="1" applyAlignment="1"/>
    <xf numFmtId="0" fontId="5" fillId="0" borderId="11" xfId="0" applyFont="1" applyBorder="1"/>
    <xf numFmtId="38" fontId="5" fillId="0" borderId="5" xfId="1" applyFont="1" applyBorder="1" applyAlignment="1"/>
    <xf numFmtId="38" fontId="5" fillId="0" borderId="1" xfId="1" applyFont="1" applyBorder="1" applyAlignment="1"/>
    <xf numFmtId="38" fontId="5" fillId="0" borderId="6" xfId="1" applyFont="1" applyBorder="1" applyAlignment="1"/>
    <xf numFmtId="38" fontId="5" fillId="0" borderId="5" xfId="1" applyFont="1" applyFill="1" applyBorder="1" applyAlignment="1"/>
    <xf numFmtId="38" fontId="5" fillId="0" borderId="1" xfId="1" applyFont="1" applyFill="1" applyBorder="1" applyAlignment="1"/>
    <xf numFmtId="38" fontId="5" fillId="0" borderId="6" xfId="1" applyFont="1" applyFill="1" applyBorder="1" applyAlignment="1"/>
    <xf numFmtId="0" fontId="5" fillId="3" borderId="18" xfId="0" applyFont="1" applyFill="1" applyBorder="1"/>
    <xf numFmtId="177" fontId="5" fillId="3" borderId="19" xfId="0" applyNumberFormat="1" applyFont="1" applyFill="1" applyBorder="1" applyAlignment="1">
      <alignment horizontal="center"/>
    </xf>
    <xf numFmtId="177" fontId="5" fillId="3" borderId="20" xfId="0" applyNumberFormat="1" applyFont="1" applyFill="1" applyBorder="1" applyAlignment="1">
      <alignment horizontal="center"/>
    </xf>
    <xf numFmtId="177" fontId="5" fillId="3" borderId="21" xfId="0" applyNumberFormat="1" applyFont="1" applyFill="1" applyBorder="1" applyAlignment="1">
      <alignment horizontal="center"/>
    </xf>
    <xf numFmtId="176" fontId="5" fillId="0" borderId="19" xfId="1" applyNumberFormat="1" applyFont="1" applyFill="1" applyBorder="1" applyAlignment="1"/>
    <xf numFmtId="176" fontId="5" fillId="0" borderId="20" xfId="1" applyNumberFormat="1" applyFont="1" applyFill="1" applyBorder="1" applyAlignment="1"/>
    <xf numFmtId="38" fontId="5" fillId="0" borderId="2" xfId="1" applyNumberFormat="1" applyFont="1" applyFill="1" applyBorder="1" applyAlignment="1"/>
    <xf numFmtId="38" fontId="5" fillId="0" borderId="3" xfId="1" applyNumberFormat="1" applyFont="1" applyFill="1" applyBorder="1" applyAlignment="1"/>
    <xf numFmtId="38" fontId="5" fillId="0" borderId="4" xfId="1" applyNumberFormat="1" applyFont="1" applyFill="1" applyBorder="1" applyAlignment="1"/>
  </cellXfs>
  <cellStyles count="2">
    <cellStyle name="Comma [0]" xfId="1" builtinId="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065170-3102-441B-998B-86D07C2191FE}">
  <sheetPr>
    <pageSetUpPr fitToPage="1"/>
  </sheetPr>
  <dimension ref="B1:G27"/>
  <sheetViews>
    <sheetView showGridLines="0" tabSelected="1" zoomScale="85" zoomScaleNormal="85" workbookViewId="0">
      <pane xSplit="2" ySplit="2" topLeftCell="C3" activePane="bottomRight" state="frozen"/>
      <selection activeCell="B1" sqref="B1"/>
      <selection pane="topRight" activeCell="B1" sqref="B1"/>
      <selection pane="bottomLeft" activeCell="B1" sqref="B1"/>
      <selection pane="bottomRight"/>
    </sheetView>
  </sheetViews>
  <sheetFormatPr defaultColWidth="8.875" defaultRowHeight="18.75"/>
  <cols>
    <col min="1" max="1" width="4.375" customWidth="1"/>
    <col min="2" max="2" width="31.75" customWidth="1"/>
    <col min="3" max="7" width="10.25" customWidth="1"/>
  </cols>
  <sheetData>
    <row r="1" spans="2:7" ht="19.5" thickBot="1">
      <c r="B1" s="2" t="s">
        <v>21</v>
      </c>
      <c r="C1" s="2"/>
      <c r="D1" s="2"/>
      <c r="E1" s="2"/>
      <c r="F1" s="2"/>
      <c r="G1" s="2"/>
    </row>
    <row r="2" spans="2:7" s="1" customFormat="1" ht="19.5" thickBot="1">
      <c r="B2" s="20"/>
      <c r="C2" s="21">
        <v>2024</v>
      </c>
      <c r="D2" s="22">
        <f>C2+1</f>
        <v>2025</v>
      </c>
      <c r="E2" s="22">
        <f t="shared" ref="E2:G2" si="0">D2+1</f>
        <v>2026</v>
      </c>
      <c r="F2" s="22">
        <f t="shared" si="0"/>
        <v>2027</v>
      </c>
      <c r="G2" s="23">
        <f t="shared" si="0"/>
        <v>2028</v>
      </c>
    </row>
    <row r="3" spans="2:7" s="1" customFormat="1" ht="19.5" thickBot="1">
      <c r="B3" s="3" t="s">
        <v>18</v>
      </c>
      <c r="C3" s="24">
        <v>2</v>
      </c>
      <c r="D3" s="25">
        <v>2</v>
      </c>
      <c r="E3" s="25">
        <v>2</v>
      </c>
      <c r="F3" s="25">
        <v>2</v>
      </c>
      <c r="G3" s="25">
        <v>2</v>
      </c>
    </row>
    <row r="4" spans="2:7" s="1" customFormat="1">
      <c r="B4" s="4" t="s">
        <v>19</v>
      </c>
      <c r="C4" s="26">
        <v>5500</v>
      </c>
      <c r="D4" s="27">
        <v>6000</v>
      </c>
      <c r="E4" s="27">
        <v>6500</v>
      </c>
      <c r="F4" s="27">
        <v>7000</v>
      </c>
      <c r="G4" s="28">
        <v>7500</v>
      </c>
    </row>
    <row r="5" spans="2:7" s="1" customFormat="1" thickBot="1">
      <c r="B5" s="5" t="s">
        <v>14</v>
      </c>
      <c r="C5" s="6">
        <f>C3*C4</f>
        <v>11000</v>
      </c>
      <c r="D5" s="7">
        <f t="shared" ref="D5:G5" si="1">D3*D4</f>
        <v>12000</v>
      </c>
      <c r="E5" s="7">
        <f t="shared" si="1"/>
        <v>13000</v>
      </c>
      <c r="F5" s="7">
        <f t="shared" si="1"/>
        <v>14000</v>
      </c>
      <c r="G5" s="8">
        <f t="shared" si="1"/>
        <v>15000</v>
      </c>
    </row>
    <row r="6" spans="2:7" s="1" customFormat="1">
      <c r="B6" s="13" t="s">
        <v>8</v>
      </c>
      <c r="C6" s="14">
        <f>50*C3</f>
        <v>100</v>
      </c>
      <c r="D6" s="15">
        <f t="shared" ref="D6:G6" si="2">50*D3</f>
        <v>100</v>
      </c>
      <c r="E6" s="15">
        <f t="shared" si="2"/>
        <v>100</v>
      </c>
      <c r="F6" s="15">
        <f t="shared" si="2"/>
        <v>100</v>
      </c>
      <c r="G6" s="16">
        <f t="shared" si="2"/>
        <v>100</v>
      </c>
    </row>
    <row r="7" spans="2:7" s="1" customFormat="1">
      <c r="B7" s="13" t="s">
        <v>1</v>
      </c>
      <c r="C7" s="14">
        <f>100*C3</f>
        <v>200</v>
      </c>
      <c r="D7" s="15">
        <f t="shared" ref="D7:G7" si="3">100*D3</f>
        <v>200</v>
      </c>
      <c r="E7" s="15">
        <f t="shared" si="3"/>
        <v>200</v>
      </c>
      <c r="F7" s="15">
        <f t="shared" si="3"/>
        <v>200</v>
      </c>
      <c r="G7" s="16">
        <f t="shared" si="3"/>
        <v>200</v>
      </c>
    </row>
    <row r="8" spans="2:7" s="1" customFormat="1">
      <c r="B8" s="13" t="s">
        <v>2</v>
      </c>
      <c r="C8" s="14">
        <f>200*C3</f>
        <v>400</v>
      </c>
      <c r="D8" s="15">
        <f t="shared" ref="D8:G8" si="4">200*D3</f>
        <v>400</v>
      </c>
      <c r="E8" s="15">
        <f t="shared" si="4"/>
        <v>400</v>
      </c>
      <c r="F8" s="15">
        <f t="shared" si="4"/>
        <v>400</v>
      </c>
      <c r="G8" s="16">
        <f t="shared" si="4"/>
        <v>400</v>
      </c>
    </row>
    <row r="9" spans="2:7" s="1" customFormat="1">
      <c r="B9" s="13" t="s">
        <v>0</v>
      </c>
      <c r="C9" s="14">
        <f>150*C3</f>
        <v>300</v>
      </c>
      <c r="D9" s="15">
        <f t="shared" ref="D9:G9" si="5">150*D3</f>
        <v>300</v>
      </c>
      <c r="E9" s="15">
        <f t="shared" si="5"/>
        <v>300</v>
      </c>
      <c r="F9" s="15">
        <f t="shared" si="5"/>
        <v>300</v>
      </c>
      <c r="G9" s="16">
        <f t="shared" si="5"/>
        <v>300</v>
      </c>
    </row>
    <row r="10" spans="2:7" s="1" customFormat="1">
      <c r="B10" s="13" t="s">
        <v>12</v>
      </c>
      <c r="C10" s="14">
        <f>10*C3</f>
        <v>20</v>
      </c>
      <c r="D10" s="15">
        <f t="shared" ref="D10:G10" si="6">10*D3</f>
        <v>20</v>
      </c>
      <c r="E10" s="15">
        <f t="shared" si="6"/>
        <v>20</v>
      </c>
      <c r="F10" s="15">
        <f t="shared" si="6"/>
        <v>20</v>
      </c>
      <c r="G10" s="16">
        <f t="shared" si="6"/>
        <v>20</v>
      </c>
    </row>
    <row r="11" spans="2:7" s="1" customFormat="1">
      <c r="B11" s="13" t="s">
        <v>4</v>
      </c>
      <c r="C11" s="14">
        <f>250*C3</f>
        <v>500</v>
      </c>
      <c r="D11" s="15">
        <f t="shared" ref="D11:G11" si="7">250*D3</f>
        <v>500</v>
      </c>
      <c r="E11" s="15">
        <f t="shared" si="7"/>
        <v>500</v>
      </c>
      <c r="F11" s="15">
        <f t="shared" si="7"/>
        <v>500</v>
      </c>
      <c r="G11" s="16">
        <f t="shared" si="7"/>
        <v>500</v>
      </c>
    </row>
    <row r="12" spans="2:7" s="1" customFormat="1">
      <c r="B12" s="13" t="s">
        <v>6</v>
      </c>
      <c r="C12" s="14">
        <f>100*C3</f>
        <v>200</v>
      </c>
      <c r="D12" s="15">
        <f t="shared" ref="D12:G12" si="8">100*D3</f>
        <v>200</v>
      </c>
      <c r="E12" s="15">
        <f t="shared" si="8"/>
        <v>200</v>
      </c>
      <c r="F12" s="15">
        <f t="shared" si="8"/>
        <v>200</v>
      </c>
      <c r="G12" s="16">
        <f t="shared" si="8"/>
        <v>200</v>
      </c>
    </row>
    <row r="13" spans="2:7" s="1" customFormat="1">
      <c r="B13" s="13" t="s">
        <v>20</v>
      </c>
      <c r="C13" s="14">
        <f>C5*0.15</f>
        <v>1650</v>
      </c>
      <c r="D13" s="15">
        <f t="shared" ref="D13:G13" si="9">D5*0.15</f>
        <v>1800</v>
      </c>
      <c r="E13" s="15">
        <f t="shared" si="9"/>
        <v>1950</v>
      </c>
      <c r="F13" s="15">
        <f t="shared" si="9"/>
        <v>2100</v>
      </c>
      <c r="G13" s="16">
        <f t="shared" si="9"/>
        <v>2250</v>
      </c>
    </row>
    <row r="14" spans="2:7" s="1" customFormat="1" thickBot="1">
      <c r="B14" s="5" t="s">
        <v>15</v>
      </c>
      <c r="C14" s="6">
        <f t="shared" ref="C14:G14" si="10">SUM(C6:C13)</f>
        <v>3370</v>
      </c>
      <c r="D14" s="7">
        <f t="shared" si="10"/>
        <v>3520</v>
      </c>
      <c r="E14" s="7">
        <f t="shared" si="10"/>
        <v>3670</v>
      </c>
      <c r="F14" s="7">
        <f t="shared" si="10"/>
        <v>3820</v>
      </c>
      <c r="G14" s="8">
        <f t="shared" si="10"/>
        <v>3970</v>
      </c>
    </row>
    <row r="15" spans="2:7" s="1" customFormat="1">
      <c r="B15" s="9" t="s">
        <v>9</v>
      </c>
      <c r="C15" s="14">
        <v>50</v>
      </c>
      <c r="D15" s="15">
        <v>50</v>
      </c>
      <c r="E15" s="15">
        <v>50</v>
      </c>
      <c r="F15" s="15">
        <v>50</v>
      </c>
      <c r="G15" s="16">
        <v>50</v>
      </c>
    </row>
    <row r="16" spans="2:7" s="1" customFormat="1">
      <c r="B16" s="13" t="s">
        <v>11</v>
      </c>
      <c r="C16" s="14">
        <v>600</v>
      </c>
      <c r="D16" s="15">
        <v>600</v>
      </c>
      <c r="E16" s="15">
        <v>600</v>
      </c>
      <c r="F16" s="15">
        <v>600</v>
      </c>
      <c r="G16" s="16">
        <v>600</v>
      </c>
    </row>
    <row r="17" spans="2:7" s="1" customFormat="1">
      <c r="B17" s="13" t="s">
        <v>5</v>
      </c>
      <c r="C17" s="14">
        <v>2000</v>
      </c>
      <c r="D17" s="15">
        <v>2000</v>
      </c>
      <c r="E17" s="15">
        <v>2000</v>
      </c>
      <c r="F17" s="15">
        <v>2000</v>
      </c>
      <c r="G17" s="16">
        <v>2000</v>
      </c>
    </row>
    <row r="18" spans="2:7" s="1" customFormat="1">
      <c r="B18" s="13" t="s">
        <v>3</v>
      </c>
      <c r="C18" s="17">
        <v>200</v>
      </c>
      <c r="D18" s="18">
        <v>200</v>
      </c>
      <c r="E18" s="18">
        <v>200</v>
      </c>
      <c r="F18" s="18">
        <v>200</v>
      </c>
      <c r="G18" s="19">
        <v>200</v>
      </c>
    </row>
    <row r="19" spans="2:7" s="1" customFormat="1">
      <c r="B19" s="13" t="s">
        <v>10</v>
      </c>
      <c r="C19" s="14">
        <v>40</v>
      </c>
      <c r="D19" s="15">
        <v>40</v>
      </c>
      <c r="E19" s="15">
        <v>40</v>
      </c>
      <c r="F19" s="15">
        <v>40</v>
      </c>
      <c r="G19" s="16">
        <v>40</v>
      </c>
    </row>
    <row r="20" spans="2:7" s="1" customFormat="1">
      <c r="B20" s="13" t="s">
        <v>23</v>
      </c>
      <c r="C20" s="17">
        <v>1200</v>
      </c>
      <c r="D20" s="18">
        <v>1200</v>
      </c>
      <c r="E20" s="18">
        <v>1200</v>
      </c>
      <c r="F20" s="18">
        <v>1200</v>
      </c>
      <c r="G20" s="19">
        <v>1200</v>
      </c>
    </row>
    <row r="21" spans="2:7" s="1" customFormat="1">
      <c r="B21" s="13" t="s">
        <v>24</v>
      </c>
      <c r="C21" s="17">
        <v>1000</v>
      </c>
      <c r="D21" s="18">
        <v>1000</v>
      </c>
      <c r="E21" s="18">
        <v>1000</v>
      </c>
      <c r="F21" s="18">
        <v>1000</v>
      </c>
      <c r="G21" s="19">
        <v>1000</v>
      </c>
    </row>
    <row r="22" spans="2:7" s="1" customFormat="1">
      <c r="B22" s="13" t="s">
        <v>13</v>
      </c>
      <c r="C22" s="14">
        <v>300</v>
      </c>
      <c r="D22" s="15">
        <v>300</v>
      </c>
      <c r="E22" s="15">
        <v>300</v>
      </c>
      <c r="F22" s="15">
        <v>300</v>
      </c>
      <c r="G22" s="16">
        <v>300</v>
      </c>
    </row>
    <row r="23" spans="2:7" s="1" customFormat="1">
      <c r="B23" s="9" t="s">
        <v>7</v>
      </c>
      <c r="C23" s="10">
        <v>500</v>
      </c>
      <c r="D23" s="11">
        <v>500</v>
      </c>
      <c r="E23" s="11">
        <v>500</v>
      </c>
      <c r="F23" s="11">
        <v>500</v>
      </c>
      <c r="G23" s="12">
        <v>500</v>
      </c>
    </row>
    <row r="24" spans="2:7" s="1" customFormat="1" thickBot="1">
      <c r="B24" s="5" t="s">
        <v>16</v>
      </c>
      <c r="C24" s="6">
        <f>SUM(C15:C23)</f>
        <v>5890</v>
      </c>
      <c r="D24" s="7">
        <f>SUM(D15:D23)</f>
        <v>5890</v>
      </c>
      <c r="E24" s="7">
        <f>SUM(E15:E23)</f>
        <v>5890</v>
      </c>
      <c r="F24" s="7">
        <f>SUM(F15:F23)</f>
        <v>5890</v>
      </c>
      <c r="G24" s="8">
        <f>SUM(G15:G23)</f>
        <v>5890</v>
      </c>
    </row>
    <row r="25" spans="2:7" s="1" customFormat="1" thickBot="1">
      <c r="B25" s="5" t="s">
        <v>25</v>
      </c>
      <c r="C25" s="6">
        <f>C5-C14-C24</f>
        <v>1740</v>
      </c>
      <c r="D25" s="7">
        <f>D5-D14-D24</f>
        <v>2590</v>
      </c>
      <c r="E25" s="7">
        <f>E5-E14-E24</f>
        <v>3440</v>
      </c>
      <c r="F25" s="7">
        <f>F5-F14-F24</f>
        <v>4290</v>
      </c>
      <c r="G25" s="8">
        <f>G5-G14-G24</f>
        <v>5140</v>
      </c>
    </row>
    <row r="26" spans="2:7" s="1" customFormat="1">
      <c r="B26" s="13" t="s">
        <v>22</v>
      </c>
      <c r="C26" s="17">
        <v>1500</v>
      </c>
      <c r="D26" s="18">
        <v>1500</v>
      </c>
      <c r="E26" s="18">
        <v>1500</v>
      </c>
      <c r="F26" s="18">
        <v>0</v>
      </c>
      <c r="G26" s="19">
        <v>0</v>
      </c>
    </row>
    <row r="27" spans="2:7" s="1" customFormat="1" thickBot="1">
      <c r="B27" s="5" t="s">
        <v>17</v>
      </c>
      <c r="C27" s="6">
        <f>C25+C26</f>
        <v>3240</v>
      </c>
      <c r="D27" s="7">
        <f>D25+D26</f>
        <v>4090</v>
      </c>
      <c r="E27" s="7">
        <f>E25+E26</f>
        <v>4940</v>
      </c>
      <c r="F27" s="7">
        <f>F25+F26</f>
        <v>4290</v>
      </c>
      <c r="G27" s="8">
        <f>G25+G26</f>
        <v>5140</v>
      </c>
    </row>
  </sheetData>
  <phoneticPr fontId="2"/>
  <printOptions horizontalCentered="1" verticalCentered="1"/>
  <pageMargins left="0.19685039370078741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中長期計画</vt:lpstr>
      <vt:lpstr>中長期計画!Print_Area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中野慧</dc:creator>
  <cp:lastModifiedBy>Kei Nakano</cp:lastModifiedBy>
  <cp:lastPrinted>2023-10-26T06:44:39Z</cp:lastPrinted>
  <dcterms:created xsi:type="dcterms:W3CDTF">2015-06-05T18:19:34Z</dcterms:created>
  <dcterms:modified xsi:type="dcterms:W3CDTF">2023-10-26T06:45:01Z</dcterms:modified>
</cp:coreProperties>
</file>